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 2023\DEPARTAMENTOS DA\DA\INFORMACIÓN PÚBLICA\ARCHIVO 2023\DICIEMBRE\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11'!$A$10:$J$10</definedName>
    <definedName name="_xlnm.Print_Area" localSheetId="0">'REPORTE NUMERAL 11'!$A$2:$J$45</definedName>
    <definedName name="_xlnm.Print_Titles" localSheetId="0">'REPORTE NUMERAL 11'!$10:$10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1" l="1"/>
  <c r="J46" i="1"/>
  <c r="J42" i="1"/>
  <c r="J38" i="1"/>
  <c r="J40" i="1"/>
  <c r="J41" i="1"/>
  <c r="J35" i="1"/>
  <c r="J36" i="1"/>
  <c r="J37" i="1"/>
  <c r="J33" i="1"/>
  <c r="J19" i="1"/>
  <c r="J20" i="1"/>
  <c r="J21" i="1"/>
  <c r="J22" i="1"/>
  <c r="J23" i="1"/>
  <c r="J24" i="1"/>
  <c r="J25" i="1"/>
  <c r="J18" i="1"/>
  <c r="J17" i="1"/>
  <c r="J15" i="1" l="1"/>
  <c r="J16" i="1"/>
  <c r="J12" i="1" l="1"/>
  <c r="J14" i="1"/>
  <c r="J13" i="1"/>
  <c r="J11" i="1"/>
  <c r="J44" i="1" l="1"/>
  <c r="J39" i="1"/>
  <c r="J34" i="1"/>
  <c r="J29" i="1" l="1"/>
  <c r="J26" i="1"/>
  <c r="J30" i="1" l="1"/>
  <c r="J32" i="1"/>
  <c r="J31" i="1" l="1"/>
  <c r="J43" i="1" l="1"/>
  <c r="J45" i="1"/>
</calcChain>
</file>

<file path=xl/sharedStrings.xml><?xml version="1.0" encoding="utf-8"?>
<sst xmlns="http://schemas.openxmlformats.org/spreadsheetml/2006/main" count="128" uniqueCount="78">
  <si>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</si>
  <si>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</si>
  <si>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</si>
  <si>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</si>
  <si>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</si>
  <si>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</si>
  <si>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</si>
  <si>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</si>
  <si>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</si>
  <si>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</si>
  <si>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</si>
  <si>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</si>
  <si>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</si>
  <si>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</si>
  <si>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</si>
  <si>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</si>
  <si>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TOTAL ENTIDAD:</t>
  </si>
  <si>
    <t>PROCEDIMIENTOS REGULADOS POR EL ARTÍCULO 44 LCE (CASOS DE EXCEPCIÓN)</t>
  </si>
  <si>
    <t>COMPRA DIRECTA (CON OFERTA ELECTRÓNICA)</t>
  </si>
  <si>
    <t>MANTENIMIENTO Y REPARACIÓN DE MEDIOS DE TRANSPORTE</t>
  </si>
  <si>
    <t>MANTENIMIENTO Y REPARACIÓN DE EDIFICIOS</t>
  </si>
  <si>
    <t>ELEVACIONES TECNICAS SOCIEDAD ANONIMA</t>
  </si>
  <si>
    <t>PRIMAS Y GASTOS DE SEGUROS Y FIANZAS</t>
  </si>
  <si>
    <t>CREDITO HIPOTECARIO NACIONAL DE GUATEMALA</t>
  </si>
  <si>
    <t>TELEFONÍA</t>
  </si>
  <si>
    <t>TELECOMUNICACIONES DE GUATEMALA  SOCIEDAD ANONIMA</t>
  </si>
  <si>
    <t xml:space="preserve">COTIZACIÓN </t>
  </si>
  <si>
    <t>EMPRESA MUNICIPAL DE AGUA DE LA CIUDAD DE GUATEMALA</t>
  </si>
  <si>
    <t>AGUA</t>
  </si>
  <si>
    <t>EMPRESA ELECTRICA DE GUATEMALA SOCIEDAD ANONIMA</t>
  </si>
  <si>
    <t>ENERGÍA ELÉCTRICA</t>
  </si>
  <si>
    <t>INNOVA OUTSOURCING  SOCIEDAD ANONIMA</t>
  </si>
  <si>
    <t>*</t>
  </si>
  <si>
    <t>Periodo del 01 al 31 de Diciembre de 2023</t>
  </si>
  <si>
    <t>Adquisición de 300 cuadernos para proporcionar al personal de las diferentes Direcciones y Unidades de la Secretaria de Inteligencia Estratégica del Estado.</t>
  </si>
  <si>
    <t>M&amp;A MULTIDISTRIBUCIONES, SOCIEDAD ANONIMA</t>
  </si>
  <si>
    <t>PRODUCTOS DE ARTES GRÁFICAS</t>
  </si>
  <si>
    <t>Adquisición de Tintas y Tóners para contar con existencia en el Departamento de Almacén y así proveer al Despacho Superior, Subsecretarias, Direcciones, Departamentos, Unidades y Secciones de la Secretaría de Inteligencia Estratégica del Estado.</t>
  </si>
  <si>
    <t>SUMINISTROS INFORMATICOS  SOCIEDAD ANONIMA</t>
  </si>
  <si>
    <t>TINTES, PINTURAS Y COLORANTES</t>
  </si>
  <si>
    <t>Cobertura de Resguardo con período del 10 al 16 de noviembre de 2023, lo solicitado será utilizado para cubrir resguardos del parque vehicular, asegurados bajo la póliza No. VA-26477, a nombre de la Secretaría de Inteligencia Estratégica del Estado debido a que se encuentra en proceso de renovación de la póliza en referencia por su vencimiento el 26 de julio del 2023.</t>
  </si>
  <si>
    <t>Adquisición de 1 Tóner Tn-850 color negro, lo solicitado será para contar con existencia en el Departamento de Almacén y así proveer al Despacho Superior, Subsecretarías, Direcciones, Departamentos, Unidades y Secciones de la Secretaría de Inteligencia Estratégica del Estado.</t>
  </si>
  <si>
    <t>Servicio de mantenimiento preventivo a 2 elevadores Marca DOVER EF0564 Y EF0565, ubicados en el edificio de la Secretaria de Inteligencia Estratégica del Estado, correspondiente al mes de diciembre de 2023.</t>
  </si>
  <si>
    <t>Servicio de mantenimiento menor que incluye cambio de manguera de paso de líquido de clutch, 2 tuercas cromadas para llanta y 1 libra de grasa para lubricar, para el vehículo tipo Pick-up, marca Mazda, Línea BT-50 DBL CAB 4X4 TURBO, color Platinado, modelo 2012, propiedad de la Secretaría de Inteligencia Estratégica del Estado.</t>
  </si>
  <si>
    <t>GÓMEZ ARMIRA IVAN</t>
  </si>
  <si>
    <t>Servicio de mantenimiento menor, cambio de retenedores de barras delanteras, juego de pastillas delanteras de frenos y juego de fricciones traseras de frenos, para el vehículo tipo motocicleta marca Suzuki, línea GN125H, color Plateado Negro Cromo y Calcomanía Multic, modelo 2011, propiedad de la Secretaría de Inteligencia Estratégica del Estado.</t>
  </si>
  <si>
    <t>TECNICENTRO GRAND PRIX SOCIEDAD ANONIMA</t>
  </si>
  <si>
    <t>Adquisición de 4 Licencia Windows Server 2022 User CAL; 2 Licencia Windows Server 2022 Standard-16 Core pack, para uso del personal del Centro Nacional de Inteligencia de la Secretaría de Inteligencia Estratégica del Estado.</t>
  </si>
  <si>
    <t>SINTEGRADAS  SOCIEDAD ANONIMA</t>
  </si>
  <si>
    <t>DERECHOS DE BIENES INTANGIBLES</t>
  </si>
  <si>
    <t>Adquisición de suministro de cajas de 10 unidades de focos para indicador de elevadores, para reemplazar los focos de los indicadores que se encuentran en los elevadores marca DOVER EF0564 y EF0565, ubicados en el edificio de la Secretaria de Inteligencia Estratégica del Estado.</t>
  </si>
  <si>
    <t>ACCESORIOS Y REPUESTOS EN GENERAL</t>
  </si>
  <si>
    <t>Servicio Preventivo y/o Correctivo de fotocopiadora Konica Minolta C308 lo solicitado es para la reparación de la fotocopiadora, modelo Konica Minolta C308 Series PCL, ubicada en la Dirección de Recursos Humanos de la Secretaría de Inteligencia Estratégica del Estado.</t>
  </si>
  <si>
    <t>COMPAÑIA INTERNACIONAL DE PRODUCTOS Y SERVICIOS SOCIEDAD ANONIMA</t>
  </si>
  <si>
    <t>MANTENIMIENTO Y REPARACIÓN DE  EQUIPO DE OFICINA</t>
  </si>
  <si>
    <t>Servicio Preventivo y/o Correctivo para fotocopiadora multifuncional Konica Minolta Bizhub C300i el servicio y las piezas solicitados serán utilizados en la fotocopiadora multifuncional Konica Minolta Bizhub C300i ubicada en la Unidad de Reproducciones de la Dirección Administrativa de la Secretaría de Inteligencia Estratégica del Estado realizándole mantenimiento e instalación de piezas nuevas con el fin de mejorar su rendimiento.</t>
  </si>
  <si>
    <t>Adquisición de 2 Switch de red Administrable: 48 puertos rj45 y 4 puertos, para la ampliación e instalación de nuevos puntos de red en fortalecimiento de la infraestructura y las interconexiones del Data Center.</t>
  </si>
  <si>
    <t>SISTEMS ENTERPRISE, SOCIEDAD ANONIMA</t>
  </si>
  <si>
    <t>EQUIPO PARA COMUNICACIONES</t>
  </si>
  <si>
    <t>Servicio de instalación para equipo de videovigilancia, lo solicitado será utilizado para la instalación de 29 cámaras de seguridad para el fortalecimiento del sistema de videovigilancia de la Secretaría de Inteligencia Estratégica del Estado.</t>
  </si>
  <si>
    <t>GRUPO COMUDISA SOCIEDAD ANONIMA</t>
  </si>
  <si>
    <t>OTROS SERVICIOS</t>
  </si>
  <si>
    <t>ADQUISICIÓN DE VENTANAS DE PVC PARA LOS VANOS DE LAS VENTANAS EN DIFERENTES NIVELES DEL EDIFICIO DE LA SECRETARÍA DE INTELIGENCIA ESTRATÉGICA DEL ESTADO.</t>
  </si>
  <si>
    <t>SOLACON  SOCIEDAD ANONIMA</t>
  </si>
  <si>
    <t>PRODUCTOS PLÁSTICOS, NYLON, VINIL Y P.V.C.</t>
  </si>
  <si>
    <t>Adquisición de 150 software Data Lost Prevention para uso de la Secretaría de Inteligencia Estratégica del Estado.</t>
  </si>
  <si>
    <t>INFORMATION &amp; TECHNOLOGY  MANAGEMENT  ITM  SOCIEDAD ANONIMA</t>
  </si>
  <si>
    <t>Adquisición de equipo de videovigilancia para uso de la Secretaría de Inteligencia Estratégica del Estado.</t>
  </si>
  <si>
    <t>MATERIALES, PRODUCTOS Y ACCS. ELÉCTRICOS, CABLEADO ESTRUCTURADO DE REDES INFORMÁTICAS Y TELEFÓNICAS</t>
  </si>
  <si>
    <t>OTRAS MAQUINARIAS Y EQUIPOS</t>
  </si>
  <si>
    <t>Adquisición para la Contratación del Servicio de Enlace de Internet Primario para uso de la Secretaría de Inteligencia Estratégica del Estado, correspondiente al mes de noviembre de 2023.</t>
  </si>
  <si>
    <t>Servicio de Enlace de Internet Secundario para uso la Secretaría de Inteligencia Estratégica del Estado, correspondiente al mes de noviembre del 2023.</t>
  </si>
  <si>
    <t>Adquisición de Licenciamientos para uso de la Secretaría de Inteligencia Estratégica del Estado.</t>
  </si>
  <si>
    <t>GBM DE GUATEMALA SOCIEDAD ANONIMA</t>
  </si>
  <si>
    <t>Contratación del Servicio de Telefonía Móvil para uso de la Secretaría de Inteligencia Estratégica del Estado, correspondiente al mes de noviembre de 2023.</t>
  </si>
  <si>
    <t>Servicio de alcantarillado Municipal de agua, para uso del edificio de la Secretaría de Inteligencia Estratégica del Estado, correspondiente al periodo de lectura del 18 de noviembre al 17 de diciembre de 2023</t>
  </si>
  <si>
    <t>Servicio de energía eléctrica para el edificio de la Secretaría de Inteligencia Estratégica del Estado, correspondiente al mes de noviembre de 2023.</t>
  </si>
  <si>
    <t>Servicio de telefonía fija, utilizados en las instalaciones de la Secretaria de Inteligencia Estratégica del Estado, correspondiente al mes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</si>
</sst>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4"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name val="Montserrat"/>
      <family val="3"/>
    </font>
    <font>
      <sz val="10.5"/>
      <color theme="1"/>
      <name val="Montserrat"/>
      <family val="3"/>
    </font>
    <font>
      <b/>
      <sz val="10.5"/>
      <color indexed="8"/>
      <name val="Montserrat"/>
      <family val="3"/>
    </font>
    <font>
      <b/>
      <sz val="10.5"/>
      <color theme="1"/>
      <name val="Montserrat"/>
      <family val="3"/>
    </font>
    <font>
      <sz val="10.5"/>
      <color indexed="8"/>
      <name val="Montserrat"/>
      <family val="3"/>
    </font>
    <font>
      <sz val="10.5"/>
      <color theme="0"/>
      <name val="Montserrat"/>
      <family val="3"/>
    </font>
    <font>
      <b/>
      <sz val="10.5"/>
      <color theme="0"/>
      <name val="Montserrat"/>
      <family val="3"/>
    </font>
    <font>
      <b/>
      <sz val="10.5"/>
      <name val="Montserrat"/>
      <family val="3"/>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43" fontId="4" fillId="0" borderId="0" applyFon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7" fillId="0" borderId="0" xfId="0" applyFont="1" applyAlignment="1">
      <alignment horizontal="center" vertical="center"/>
    </xf>
    <xf numFmtId="0" fontId="5" fillId="0" borderId="0" xfId="0" applyFont="1" applyAlignment="1">
      <alignment horizontal="left" vertical="center"/>
    </xf>
    <xf numFmtId="0" fontId="10" fillId="3"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2" fillId="3" borderId="0" xfId="0" applyFont="1" applyFill="1"/>
    <xf numFmtId="0" fontId="11"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43" fontId="12" fillId="2" borderId="4" xfId="1" applyFont="1" applyFill="1" applyBorder="1" applyAlignment="1">
      <alignment horizontal="center" vertical="center"/>
    </xf>
    <xf numFmtId="0" fontId="12" fillId="2" borderId="2" xfId="0" applyFont="1" applyFill="1" applyBorder="1" applyAlignment="1">
      <alignment horizontal="justify" vertical="center"/>
    </xf>
    <xf numFmtId="0" fontId="9" fillId="0" borderId="0" xfId="0" applyFont="1" applyAlignment="1">
      <alignment horizontal="justify" vertical="center"/>
    </xf>
    <xf numFmtId="43" fontId="7" fillId="0" borderId="0" xfId="1" applyFont="1"/>
    <xf numFmtId="0" fontId="8" fillId="3" borderId="1" xfId="0" applyFont="1" applyFill="1" applyBorder="1" applyAlignment="1">
      <alignment horizontal="justify" vertical="center" wrapText="1"/>
    </xf>
    <xf numFmtId="0" fontId="9" fillId="0" borderId="0" xfId="0" applyFont="1" applyBorder="1" applyAlignment="1">
      <alignment horizontal="center" vertical="center" wrapText="1"/>
    </xf>
    <xf numFmtId="0" fontId="5" fillId="0" borderId="0" xfId="0" applyFont="1" applyAlignment="1"/>
    <xf numFmtId="0" fontId="12" fillId="2" borderId="1" xfId="0" applyFont="1" applyFill="1" applyBorder="1" applyAlignment="1">
      <alignment horizontal="justify" vertical="center"/>
    </xf>
    <xf numFmtId="0" fontId="12" fillId="2"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center" vertical="center"/>
    </xf>
    <xf numFmtId="0" fontId="1"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43" fontId="7" fillId="3" borderId="1" xfId="1" applyFont="1" applyFill="1" applyBorder="1" applyAlignment="1">
      <alignment horizontal="right" vertical="center" wrapText="1"/>
    </xf>
    <xf numFmtId="43" fontId="9" fillId="3" borderId="1" xfId="1" applyFont="1" applyFill="1" applyBorder="1" applyAlignment="1">
      <alignment horizontal="center" vertical="center"/>
    </xf>
    <xf numFmtId="43" fontId="7" fillId="0" borderId="1" xfId="1" applyFont="1" applyFill="1" applyBorder="1" applyAlignment="1">
      <alignment horizontal="center" vertical="center" wrapText="1"/>
    </xf>
    <xf numFmtId="43" fontId="7" fillId="0" borderId="1" xfId="1" applyFont="1" applyFill="1" applyBorder="1" applyAlignment="1">
      <alignment horizontal="right" vertical="center" wrapText="1"/>
    </xf>
    <xf numFmtId="4" fontId="7" fillId="0"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0" borderId="0" xfId="0" applyFont="1" applyAlignment="1">
      <alignment horizontal="center"/>
    </xf>
    <xf numFmtId="0" fontId="8" fillId="3"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0" xfId="0" applyFont="1" applyAlignment="1">
      <alignment horizont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1</xdr:row>
      <xdr:rowOff>158751</xdr:rowOff>
    </xdr:from>
    <xdr:to>
      <xdr:col>2</xdr:col>
      <xdr:colOff>3921125</xdr:colOff>
      <xdr:row>7</xdr:row>
      <xdr:rowOff>134876</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336" t="19271" r="10281" b="17536"/>
        <a:stretch/>
      </xdr:blipFill>
      <xdr:spPr>
        <a:xfrm>
          <a:off x="1920875" y="333376"/>
          <a:ext cx="4318000" cy="1198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7"/>
  <sheetViews>
    <sheetView tabSelected="1" topLeftCell="A37" zoomScale="80" zoomScaleNormal="80" workbookViewId="0">
      <selection activeCell="J53" sqref="J53"/>
    </sheetView>
  </sheetViews>
  <sheetFormatPr baseColWidth="10" defaultRowHeight="14.25" x14ac:dyDescent="0.2"/>
  <cols>
    <col min="1" max="1" width="6.7109375" style="5" customWidth="1"/>
    <col min="2" max="2" width="28.140625" style="5" customWidth="1"/>
    <col min="3" max="3" width="74.28515625" style="8" customWidth="1"/>
    <col min="4" max="4" width="16.85546875" style="5" customWidth="1"/>
    <col min="5" max="5" width="52.85546875" style="8" bestFit="1" customWidth="1"/>
    <col min="6" max="6" width="12.28515625" style="5" customWidth="1"/>
    <col min="7" max="7" width="33.7109375" style="15" customWidth="1"/>
    <col min="8" max="8" width="21.85546875" style="6" customWidth="1"/>
    <col min="9" max="9" width="16.7109375" style="6" customWidth="1"/>
    <col min="10" max="10" width="22.5703125" style="7" customWidth="1"/>
    <col min="11" max="16384" width="11.42578125" style="1"/>
  </cols>
  <sheetData>
    <row r="2" spans="1:10" s="3" customFormat="1" ht="15" customHeight="1" x14ac:dyDescent="0.2">
      <c r="A2" s="29" t="s">
        <v>32</v>
      </c>
      <c r="B2" s="29"/>
      <c r="C2" s="8"/>
      <c r="D2" s="29"/>
      <c r="E2" s="8"/>
      <c r="F2" s="29"/>
      <c r="G2" s="15"/>
      <c r="H2" s="29"/>
      <c r="I2" s="29"/>
      <c r="J2" s="29"/>
    </row>
    <row r="3" spans="1:10" s="3" customFormat="1" ht="16.5" customHeight="1" x14ac:dyDescent="0.3">
      <c r="A3" s="48" t="s">
        <v>3</v>
      </c>
      <c r="B3" s="48"/>
      <c r="C3" s="48"/>
      <c r="D3" s="48"/>
      <c r="E3" s="48"/>
      <c r="F3" s="48"/>
      <c r="G3" s="48"/>
      <c r="H3" s="48"/>
      <c r="I3" s="48"/>
      <c r="J3" s="48"/>
    </row>
    <row r="4" spans="1:10" s="3" customFormat="1" ht="16.5" customHeight="1" x14ac:dyDescent="0.3">
      <c r="A4" s="48" t="s">
        <v>4</v>
      </c>
      <c r="B4" s="48"/>
      <c r="C4" s="48"/>
      <c r="D4" s="48"/>
      <c r="E4" s="48"/>
      <c r="F4" s="48"/>
      <c r="G4" s="48"/>
      <c r="H4" s="48"/>
      <c r="I4" s="48"/>
      <c r="J4" s="48"/>
    </row>
    <row r="5" spans="1:10" s="3" customFormat="1" ht="16.5" customHeight="1" x14ac:dyDescent="0.3">
      <c r="A5" s="51" t="s">
        <v>5</v>
      </c>
      <c r="B5" s="51"/>
      <c r="C5" s="51"/>
      <c r="D5" s="51"/>
      <c r="E5" s="51"/>
      <c r="F5" s="51"/>
      <c r="G5" s="51"/>
      <c r="H5" s="51"/>
      <c r="I5" s="51"/>
      <c r="J5" s="51"/>
    </row>
    <row r="6" spans="1:10" s="3" customFormat="1" ht="15.75" customHeight="1" x14ac:dyDescent="0.2">
      <c r="A6" s="52" t="s">
        <v>33</v>
      </c>
      <c r="B6" s="52"/>
      <c r="C6" s="52"/>
      <c r="D6" s="52"/>
      <c r="E6" s="52"/>
      <c r="F6" s="52"/>
      <c r="G6" s="52"/>
      <c r="H6" s="52"/>
      <c r="I6" s="52"/>
      <c r="J6" s="52"/>
    </row>
    <row r="7" spans="1:10" s="3" customFormat="1" ht="15.75" customHeight="1" x14ac:dyDescent="0.2">
      <c r="A7" s="52" t="s">
        <v>9</v>
      </c>
      <c r="B7" s="52"/>
      <c r="C7" s="52"/>
      <c r="D7" s="52"/>
      <c r="E7" s="52" t="s">
        <v>9</v>
      </c>
      <c r="F7" s="52"/>
      <c r="G7" s="52"/>
      <c r="H7" s="52"/>
      <c r="I7" s="52"/>
      <c r="J7" s="52"/>
    </row>
    <row r="8" spans="1:10" s="3" customFormat="1" ht="15.75" customHeight="1" x14ac:dyDescent="0.2">
      <c r="A8" s="53" t="s">
        <v>8</v>
      </c>
      <c r="B8" s="53"/>
      <c r="C8" s="53"/>
      <c r="D8" s="53"/>
      <c r="E8" s="53" t="s">
        <v>10</v>
      </c>
      <c r="F8" s="53"/>
      <c r="G8" s="53"/>
      <c r="H8" s="53"/>
      <c r="I8" s="53"/>
      <c r="J8" s="53"/>
    </row>
    <row r="9" spans="1:10" ht="15" customHeight="1" thickBot="1" x14ac:dyDescent="0.35">
      <c r="A9" s="14"/>
      <c r="B9" s="28"/>
      <c r="C9" s="25"/>
      <c r="D9" s="14"/>
      <c r="E9" s="13"/>
      <c r="F9" s="14"/>
      <c r="G9" s="12"/>
      <c r="H9" s="11"/>
      <c r="I9" s="11"/>
      <c r="J9" s="26"/>
    </row>
    <row r="10" spans="1:10" s="2" customFormat="1" ht="65.25" customHeight="1" x14ac:dyDescent="0.2">
      <c r="A10" s="20"/>
      <c r="B10" s="21" t="s">
        <v>2</v>
      </c>
      <c r="C10" s="24" t="s">
        <v>7</v>
      </c>
      <c r="D10" s="31" t="s">
        <v>6</v>
      </c>
      <c r="E10" s="30" t="s">
        <v>13</v>
      </c>
      <c r="F10" s="50" t="s">
        <v>1</v>
      </c>
      <c r="G10" s="50"/>
      <c r="H10" s="22" t="s">
        <v>12</v>
      </c>
      <c r="I10" s="22" t="s">
        <v>14</v>
      </c>
      <c r="J10" s="23" t="s">
        <v>0</v>
      </c>
    </row>
    <row r="11" spans="1:10" s="19" customFormat="1" ht="129" customHeight="1" x14ac:dyDescent="0.2">
      <c r="A11" s="39">
        <v>1</v>
      </c>
      <c r="B11" s="17" t="s">
        <v>15</v>
      </c>
      <c r="C11" s="33" t="s">
        <v>34</v>
      </c>
      <c r="D11" s="10">
        <v>106578545</v>
      </c>
      <c r="E11" s="38" t="s">
        <v>35</v>
      </c>
      <c r="F11" s="10">
        <v>244</v>
      </c>
      <c r="G11" s="40" t="s">
        <v>36</v>
      </c>
      <c r="H11" s="41">
        <v>24900</v>
      </c>
      <c r="I11" s="41">
        <v>1</v>
      </c>
      <c r="J11" s="41">
        <f t="shared" ref="J11:J14" si="0">H11*I11</f>
        <v>24900</v>
      </c>
    </row>
    <row r="12" spans="1:10" s="19" customFormat="1" ht="117" customHeight="1" x14ac:dyDescent="0.2">
      <c r="A12" s="39">
        <v>2</v>
      </c>
      <c r="B12" s="17" t="s">
        <v>15</v>
      </c>
      <c r="C12" s="33" t="s">
        <v>37</v>
      </c>
      <c r="D12" s="10">
        <v>89771125</v>
      </c>
      <c r="E12" s="17" t="s">
        <v>38</v>
      </c>
      <c r="F12" s="10">
        <v>267</v>
      </c>
      <c r="G12" s="40" t="s">
        <v>39</v>
      </c>
      <c r="H12" s="41">
        <v>11197</v>
      </c>
      <c r="I12" s="41">
        <v>1</v>
      </c>
      <c r="J12" s="41">
        <f t="shared" si="0"/>
        <v>11197</v>
      </c>
    </row>
    <row r="13" spans="1:10" s="19" customFormat="1" ht="138.75" customHeight="1" x14ac:dyDescent="0.2">
      <c r="A13" s="39">
        <v>3</v>
      </c>
      <c r="B13" s="17" t="s">
        <v>15</v>
      </c>
      <c r="C13" s="33" t="s">
        <v>40</v>
      </c>
      <c r="D13" s="10">
        <v>330388</v>
      </c>
      <c r="E13" s="17" t="s">
        <v>23</v>
      </c>
      <c r="F13" s="18">
        <v>191</v>
      </c>
      <c r="G13" s="40" t="s">
        <v>22</v>
      </c>
      <c r="H13" s="41">
        <v>2957.62</v>
      </c>
      <c r="I13" s="41">
        <v>1</v>
      </c>
      <c r="J13" s="41">
        <f t="shared" si="0"/>
        <v>2957.62</v>
      </c>
    </row>
    <row r="14" spans="1:10" s="19" customFormat="1" ht="128.25" customHeight="1" x14ac:dyDescent="0.2">
      <c r="A14" s="39">
        <v>4</v>
      </c>
      <c r="B14" s="17" t="s">
        <v>15</v>
      </c>
      <c r="C14" s="33" t="s">
        <v>41</v>
      </c>
      <c r="D14" s="10">
        <v>89771125</v>
      </c>
      <c r="E14" s="17" t="s">
        <v>38</v>
      </c>
      <c r="F14" s="18">
        <v>267</v>
      </c>
      <c r="G14" s="40" t="s">
        <v>39</v>
      </c>
      <c r="H14" s="41">
        <v>950</v>
      </c>
      <c r="I14" s="41">
        <v>1</v>
      </c>
      <c r="J14" s="41">
        <f t="shared" si="0"/>
        <v>950</v>
      </c>
    </row>
    <row r="15" spans="1:10" s="19" customFormat="1" ht="108.75" customHeight="1" x14ac:dyDescent="0.2">
      <c r="A15" s="39">
        <v>5</v>
      </c>
      <c r="B15" s="17" t="s">
        <v>15</v>
      </c>
      <c r="C15" s="33" t="s">
        <v>42</v>
      </c>
      <c r="D15" s="10">
        <v>34584072</v>
      </c>
      <c r="E15" s="17" t="s">
        <v>21</v>
      </c>
      <c r="F15" s="10">
        <v>171</v>
      </c>
      <c r="G15" s="40" t="s">
        <v>20</v>
      </c>
      <c r="H15" s="41">
        <v>1365</v>
      </c>
      <c r="I15" s="41">
        <v>1</v>
      </c>
      <c r="J15" s="41">
        <f>H15*I15</f>
        <v>1365</v>
      </c>
    </row>
    <row r="16" spans="1:10" s="19" customFormat="1" ht="111" customHeight="1" x14ac:dyDescent="0.2">
      <c r="A16" s="39">
        <v>6</v>
      </c>
      <c r="B16" s="17" t="s">
        <v>15</v>
      </c>
      <c r="C16" s="33" t="s">
        <v>43</v>
      </c>
      <c r="D16" s="10">
        <v>31502555</v>
      </c>
      <c r="E16" s="17" t="s">
        <v>44</v>
      </c>
      <c r="F16" s="10">
        <v>165</v>
      </c>
      <c r="G16" s="40" t="s">
        <v>19</v>
      </c>
      <c r="H16" s="41">
        <v>1270</v>
      </c>
      <c r="I16" s="41">
        <v>1</v>
      </c>
      <c r="J16" s="41">
        <f t="shared" ref="J16" si="1">H16*I16</f>
        <v>1270</v>
      </c>
    </row>
    <row r="17" spans="1:10" s="19" customFormat="1" ht="112.5" customHeight="1" x14ac:dyDescent="0.2">
      <c r="A17" s="39">
        <v>7</v>
      </c>
      <c r="B17" s="17" t="s">
        <v>15</v>
      </c>
      <c r="C17" s="33" t="s">
        <v>45</v>
      </c>
      <c r="D17" s="10">
        <v>1176250</v>
      </c>
      <c r="E17" s="17" t="s">
        <v>46</v>
      </c>
      <c r="F17" s="18">
        <v>1176250</v>
      </c>
      <c r="G17" s="40" t="s">
        <v>19</v>
      </c>
      <c r="H17" s="41">
        <v>1216</v>
      </c>
      <c r="I17" s="41">
        <v>1</v>
      </c>
      <c r="J17" s="41">
        <f>H17*I17</f>
        <v>1216</v>
      </c>
    </row>
    <row r="18" spans="1:10" s="19" customFormat="1" ht="112.5" customHeight="1" x14ac:dyDescent="0.2">
      <c r="A18" s="39"/>
      <c r="B18" s="17" t="s">
        <v>15</v>
      </c>
      <c r="C18" s="33" t="s">
        <v>47</v>
      </c>
      <c r="D18" s="10">
        <v>74601628</v>
      </c>
      <c r="E18" s="17" t="s">
        <v>48</v>
      </c>
      <c r="F18" s="18">
        <v>158</v>
      </c>
      <c r="G18" s="40" t="s">
        <v>49</v>
      </c>
      <c r="H18" s="41">
        <v>20355.46</v>
      </c>
      <c r="I18" s="41">
        <v>1</v>
      </c>
      <c r="J18" s="41">
        <f>H18*I18</f>
        <v>20355.46</v>
      </c>
    </row>
    <row r="19" spans="1:10" s="19" customFormat="1" ht="112.5" customHeight="1" x14ac:dyDescent="0.2">
      <c r="A19" s="39"/>
      <c r="B19" s="17" t="s">
        <v>15</v>
      </c>
      <c r="C19" s="33" t="s">
        <v>50</v>
      </c>
      <c r="D19" s="10">
        <v>34584072</v>
      </c>
      <c r="E19" s="17" t="s">
        <v>21</v>
      </c>
      <c r="F19" s="18">
        <v>298</v>
      </c>
      <c r="G19" s="40" t="s">
        <v>51</v>
      </c>
      <c r="H19" s="41">
        <v>900</v>
      </c>
      <c r="I19" s="41">
        <v>1</v>
      </c>
      <c r="J19" s="41">
        <f t="shared" ref="J19:J25" si="2">H19*I19</f>
        <v>900</v>
      </c>
    </row>
    <row r="20" spans="1:10" s="19" customFormat="1" ht="112.5" customHeight="1" x14ac:dyDescent="0.2">
      <c r="A20" s="39"/>
      <c r="B20" s="17" t="s">
        <v>15</v>
      </c>
      <c r="C20" s="33" t="s">
        <v>52</v>
      </c>
      <c r="D20" s="10">
        <v>4863461</v>
      </c>
      <c r="E20" s="17" t="s">
        <v>53</v>
      </c>
      <c r="F20" s="18">
        <v>162</v>
      </c>
      <c r="G20" s="40" t="s">
        <v>54</v>
      </c>
      <c r="H20" s="41">
        <v>1090</v>
      </c>
      <c r="I20" s="41">
        <v>1</v>
      </c>
      <c r="J20" s="41">
        <f t="shared" si="2"/>
        <v>1090</v>
      </c>
    </row>
    <row r="21" spans="1:10" s="19" customFormat="1" ht="112.5" customHeight="1" x14ac:dyDescent="0.2">
      <c r="A21" s="39"/>
      <c r="B21" s="17" t="s">
        <v>15</v>
      </c>
      <c r="C21" s="33" t="s">
        <v>52</v>
      </c>
      <c r="D21" s="10">
        <v>4863461</v>
      </c>
      <c r="E21" s="17" t="s">
        <v>53</v>
      </c>
      <c r="F21" s="18">
        <v>298</v>
      </c>
      <c r="G21" s="40" t="s">
        <v>51</v>
      </c>
      <c r="H21" s="41">
        <v>13702.14</v>
      </c>
      <c r="I21" s="41">
        <v>1</v>
      </c>
      <c r="J21" s="41">
        <f t="shared" si="2"/>
        <v>13702.14</v>
      </c>
    </row>
    <row r="22" spans="1:10" s="19" customFormat="1" ht="120.75" customHeight="1" x14ac:dyDescent="0.2">
      <c r="A22" s="39"/>
      <c r="B22" s="17" t="s">
        <v>15</v>
      </c>
      <c r="C22" s="33" t="s">
        <v>55</v>
      </c>
      <c r="D22" s="10">
        <v>4863461</v>
      </c>
      <c r="E22" s="17" t="s">
        <v>53</v>
      </c>
      <c r="F22" s="18">
        <v>162</v>
      </c>
      <c r="G22" s="40" t="s">
        <v>54</v>
      </c>
      <c r="H22" s="41">
        <v>1075</v>
      </c>
      <c r="I22" s="41">
        <v>1</v>
      </c>
      <c r="J22" s="41">
        <f t="shared" si="2"/>
        <v>1075</v>
      </c>
    </row>
    <row r="23" spans="1:10" s="19" customFormat="1" ht="126" customHeight="1" x14ac:dyDescent="0.2">
      <c r="A23" s="39"/>
      <c r="B23" s="17" t="s">
        <v>15</v>
      </c>
      <c r="C23" s="33" t="s">
        <v>55</v>
      </c>
      <c r="D23" s="10">
        <v>4863461</v>
      </c>
      <c r="E23" s="17" t="s">
        <v>53</v>
      </c>
      <c r="F23" s="18">
        <v>298</v>
      </c>
      <c r="G23" s="40" t="s">
        <v>51</v>
      </c>
      <c r="H23" s="41">
        <v>4222.32</v>
      </c>
      <c r="I23" s="41">
        <v>1</v>
      </c>
      <c r="J23" s="41">
        <f t="shared" si="2"/>
        <v>4222.32</v>
      </c>
    </row>
    <row r="24" spans="1:10" s="19" customFormat="1" ht="112.5" customHeight="1" x14ac:dyDescent="0.2">
      <c r="A24" s="39"/>
      <c r="B24" s="17" t="s">
        <v>15</v>
      </c>
      <c r="C24" s="33" t="s">
        <v>56</v>
      </c>
      <c r="D24" s="10">
        <v>48327581</v>
      </c>
      <c r="E24" s="17" t="s">
        <v>57</v>
      </c>
      <c r="F24" s="18">
        <v>326</v>
      </c>
      <c r="G24" s="40" t="s">
        <v>58</v>
      </c>
      <c r="H24" s="41">
        <v>24770</v>
      </c>
      <c r="I24" s="41">
        <v>1</v>
      </c>
      <c r="J24" s="41">
        <f t="shared" si="2"/>
        <v>24770</v>
      </c>
    </row>
    <row r="25" spans="1:10" s="19" customFormat="1" ht="112.5" customHeight="1" x14ac:dyDescent="0.2">
      <c r="A25" s="39"/>
      <c r="B25" s="17" t="s">
        <v>15</v>
      </c>
      <c r="C25" s="33" t="s">
        <v>59</v>
      </c>
      <c r="D25" s="10">
        <v>16895770</v>
      </c>
      <c r="E25" s="17" t="s">
        <v>60</v>
      </c>
      <c r="F25" s="18">
        <v>199</v>
      </c>
      <c r="G25" s="40" t="s">
        <v>61</v>
      </c>
      <c r="H25" s="41">
        <v>24793.5</v>
      </c>
      <c r="I25" s="41">
        <v>1</v>
      </c>
      <c r="J25" s="41">
        <f t="shared" si="2"/>
        <v>24793.5</v>
      </c>
    </row>
    <row r="26" spans="1:10" s="19" customFormat="1" ht="89.25" hidden="1" customHeight="1" x14ac:dyDescent="0.2">
      <c r="A26" s="39">
        <v>11</v>
      </c>
      <c r="B26" s="17"/>
      <c r="C26" s="33"/>
      <c r="D26" s="10"/>
      <c r="E26" s="17"/>
      <c r="F26" s="18"/>
      <c r="G26" s="40"/>
      <c r="H26" s="41"/>
      <c r="I26" s="41"/>
      <c r="J26" s="41">
        <f t="shared" ref="J26:J29" si="3">H26*I26</f>
        <v>0</v>
      </c>
    </row>
    <row r="27" spans="1:10" s="19" customFormat="1" ht="89.25" hidden="1" customHeight="1" x14ac:dyDescent="0.2">
      <c r="A27" s="39">
        <v>12</v>
      </c>
      <c r="B27" s="17"/>
      <c r="C27" s="33"/>
      <c r="D27" s="10"/>
      <c r="E27" s="17"/>
      <c r="F27" s="18"/>
      <c r="G27" s="40"/>
      <c r="H27" s="41"/>
      <c r="I27" s="41"/>
      <c r="J27" s="41"/>
    </row>
    <row r="28" spans="1:10" s="19" customFormat="1" ht="66.75" hidden="1" customHeight="1" x14ac:dyDescent="0.2">
      <c r="A28" s="39">
        <v>13</v>
      </c>
      <c r="B28" s="17"/>
      <c r="C28" s="33"/>
      <c r="D28" s="10"/>
      <c r="E28" s="17"/>
      <c r="F28" s="18"/>
      <c r="G28" s="40"/>
      <c r="H28" s="41"/>
      <c r="I28" s="41"/>
      <c r="J28" s="41"/>
    </row>
    <row r="29" spans="1:10" s="19" customFormat="1" ht="84.75" hidden="1" customHeight="1" x14ac:dyDescent="0.2">
      <c r="A29" s="39">
        <v>14</v>
      </c>
      <c r="B29" s="17"/>
      <c r="C29" s="33"/>
      <c r="D29" s="10"/>
      <c r="E29" s="17"/>
      <c r="F29" s="18"/>
      <c r="G29" s="40"/>
      <c r="H29" s="41"/>
      <c r="I29" s="41"/>
      <c r="J29" s="41">
        <f t="shared" si="3"/>
        <v>0</v>
      </c>
    </row>
    <row r="30" spans="1:10" s="4" customFormat="1" ht="27" customHeight="1" x14ac:dyDescent="0.2">
      <c r="A30" s="49"/>
      <c r="B30" s="49"/>
      <c r="C30" s="27"/>
      <c r="D30" s="10"/>
      <c r="E30" s="47" t="s">
        <v>11</v>
      </c>
      <c r="F30" s="47"/>
      <c r="G30" s="47"/>
      <c r="H30" s="47"/>
      <c r="I30" s="47"/>
      <c r="J30" s="42">
        <f>SUM(J11:J29)</f>
        <v>134764.04</v>
      </c>
    </row>
    <row r="31" spans="1:10" s="35" customFormat="1" ht="100.5" customHeight="1" x14ac:dyDescent="0.2">
      <c r="A31" s="32">
        <v>10</v>
      </c>
      <c r="B31" s="32" t="s">
        <v>18</v>
      </c>
      <c r="C31" s="33" t="s">
        <v>62</v>
      </c>
      <c r="D31" s="34">
        <v>43439942</v>
      </c>
      <c r="E31" s="36" t="s">
        <v>63</v>
      </c>
      <c r="F31" s="34">
        <v>268</v>
      </c>
      <c r="G31" s="37" t="s">
        <v>64</v>
      </c>
      <c r="H31" s="43">
        <v>79900</v>
      </c>
      <c r="I31" s="43">
        <v>1</v>
      </c>
      <c r="J31" s="44">
        <f t="shared" ref="J31" si="4">H31*I31</f>
        <v>79900</v>
      </c>
    </row>
    <row r="32" spans="1:10" s="35" customFormat="1" ht="96.75" customHeight="1" x14ac:dyDescent="0.2">
      <c r="A32" s="32">
        <v>11</v>
      </c>
      <c r="B32" s="32" t="s">
        <v>18</v>
      </c>
      <c r="C32" s="33" t="s">
        <v>65</v>
      </c>
      <c r="D32" s="34">
        <v>78450551</v>
      </c>
      <c r="E32" s="36" t="s">
        <v>66</v>
      </c>
      <c r="F32" s="18">
        <v>158</v>
      </c>
      <c r="G32" s="40" t="s">
        <v>49</v>
      </c>
      <c r="H32" s="43">
        <v>89949</v>
      </c>
      <c r="I32" s="43">
        <v>1</v>
      </c>
      <c r="J32" s="44">
        <f t="shared" ref="J32:J37" si="5">H32*I32</f>
        <v>89949</v>
      </c>
    </row>
    <row r="33" spans="1:10" s="35" customFormat="1" ht="96.75" customHeight="1" x14ac:dyDescent="0.2">
      <c r="A33" s="32"/>
      <c r="B33" s="32" t="s">
        <v>18</v>
      </c>
      <c r="C33" s="33" t="s">
        <v>67</v>
      </c>
      <c r="D33" s="34">
        <v>16895770</v>
      </c>
      <c r="E33" s="36" t="s">
        <v>60</v>
      </c>
      <c r="F33" s="18">
        <v>297</v>
      </c>
      <c r="G33" s="40" t="s">
        <v>68</v>
      </c>
      <c r="H33" s="43">
        <v>3388</v>
      </c>
      <c r="I33" s="43">
        <v>1</v>
      </c>
      <c r="J33" s="44">
        <f t="shared" si="5"/>
        <v>3388</v>
      </c>
    </row>
    <row r="34" spans="1:10" s="35" customFormat="1" ht="75" customHeight="1" x14ac:dyDescent="0.2">
      <c r="A34" s="32">
        <v>12</v>
      </c>
      <c r="B34" s="32" t="s">
        <v>18</v>
      </c>
      <c r="C34" s="33" t="s">
        <v>67</v>
      </c>
      <c r="D34" s="34">
        <v>16895770</v>
      </c>
      <c r="E34" s="36" t="s">
        <v>60</v>
      </c>
      <c r="F34" s="18">
        <v>329</v>
      </c>
      <c r="G34" s="40" t="s">
        <v>69</v>
      </c>
      <c r="H34" s="43">
        <v>85121</v>
      </c>
      <c r="I34" s="43">
        <v>1</v>
      </c>
      <c r="J34" s="44">
        <f t="shared" si="5"/>
        <v>85121</v>
      </c>
    </row>
    <row r="35" spans="1:10" s="35" customFormat="1" ht="75" hidden="1" customHeight="1" x14ac:dyDescent="0.2">
      <c r="A35" s="32"/>
      <c r="B35" s="32" t="s">
        <v>18</v>
      </c>
      <c r="C35" s="33"/>
      <c r="D35" s="34"/>
      <c r="E35" s="36"/>
      <c r="F35" s="18"/>
      <c r="G35" s="40"/>
      <c r="H35" s="43"/>
      <c r="I35" s="43">
        <v>1</v>
      </c>
      <c r="J35" s="44">
        <f t="shared" si="5"/>
        <v>0</v>
      </c>
    </row>
    <row r="36" spans="1:10" s="35" customFormat="1" ht="75" customHeight="1" x14ac:dyDescent="0.2">
      <c r="A36" s="32"/>
      <c r="B36" s="32" t="s">
        <v>18</v>
      </c>
      <c r="C36" s="33" t="s">
        <v>70</v>
      </c>
      <c r="D36" s="34">
        <v>9929290</v>
      </c>
      <c r="E36" s="36" t="s">
        <v>25</v>
      </c>
      <c r="F36" s="18">
        <v>113</v>
      </c>
      <c r="G36" s="40" t="s">
        <v>24</v>
      </c>
      <c r="H36" s="43">
        <v>2666.67</v>
      </c>
      <c r="I36" s="43">
        <v>1</v>
      </c>
      <c r="J36" s="44">
        <f t="shared" si="5"/>
        <v>2666.67</v>
      </c>
    </row>
    <row r="37" spans="1:10" s="35" customFormat="1" ht="75" customHeight="1" x14ac:dyDescent="0.2">
      <c r="A37" s="32"/>
      <c r="B37" s="32" t="s">
        <v>18</v>
      </c>
      <c r="C37" s="33" t="s">
        <v>71</v>
      </c>
      <c r="D37" s="34">
        <v>64439852</v>
      </c>
      <c r="E37" s="36" t="s">
        <v>31</v>
      </c>
      <c r="F37" s="18">
        <v>113</v>
      </c>
      <c r="G37" s="40" t="s">
        <v>24</v>
      </c>
      <c r="H37" s="43">
        <v>3000</v>
      </c>
      <c r="I37" s="43">
        <v>1</v>
      </c>
      <c r="J37" s="44">
        <f t="shared" si="5"/>
        <v>3000</v>
      </c>
    </row>
    <row r="38" spans="1:10" ht="15.75" x14ac:dyDescent="0.2">
      <c r="A38" s="9"/>
      <c r="B38" s="9"/>
      <c r="C38" s="16"/>
      <c r="D38" s="9"/>
      <c r="E38" s="47" t="s">
        <v>11</v>
      </c>
      <c r="F38" s="47"/>
      <c r="G38" s="47"/>
      <c r="H38" s="47"/>
      <c r="I38" s="47"/>
      <c r="J38" s="42">
        <f>SUM(J31:J37)</f>
        <v>264024.67000000004</v>
      </c>
    </row>
    <row r="39" spans="1:10" s="35" customFormat="1" ht="81" customHeight="1" x14ac:dyDescent="0.2">
      <c r="A39" s="32">
        <v>13</v>
      </c>
      <c r="B39" s="32" t="s">
        <v>26</v>
      </c>
      <c r="C39" s="33" t="s">
        <v>72</v>
      </c>
      <c r="D39" s="34">
        <v>322334</v>
      </c>
      <c r="E39" s="36" t="s">
        <v>73</v>
      </c>
      <c r="F39" s="34">
        <v>158</v>
      </c>
      <c r="G39" s="37" t="s">
        <v>49</v>
      </c>
      <c r="H39" s="43">
        <v>336489</v>
      </c>
      <c r="I39" s="43">
        <v>1</v>
      </c>
      <c r="J39" s="44">
        <f t="shared" ref="J39:J41" si="6">H39*I39</f>
        <v>336489</v>
      </c>
    </row>
    <row r="40" spans="1:10" s="35" customFormat="1" ht="81" hidden="1" customHeight="1" x14ac:dyDescent="0.2">
      <c r="A40" s="32">
        <v>14</v>
      </c>
      <c r="B40" s="32" t="s">
        <v>26</v>
      </c>
      <c r="C40" s="33"/>
      <c r="D40" s="34"/>
      <c r="E40" s="36"/>
      <c r="F40" s="34"/>
      <c r="G40" s="37"/>
      <c r="H40" s="43"/>
      <c r="I40" s="43">
        <v>1</v>
      </c>
      <c r="J40" s="44">
        <f t="shared" si="6"/>
        <v>0</v>
      </c>
    </row>
    <row r="41" spans="1:10" s="35" customFormat="1" ht="81" customHeight="1" x14ac:dyDescent="0.2">
      <c r="A41" s="32"/>
      <c r="B41" s="32" t="s">
        <v>26</v>
      </c>
      <c r="C41" s="33" t="s">
        <v>74</v>
      </c>
      <c r="D41" s="34">
        <v>9929290</v>
      </c>
      <c r="E41" s="36" t="s">
        <v>25</v>
      </c>
      <c r="F41" s="34">
        <v>113</v>
      </c>
      <c r="G41" s="37" t="s">
        <v>24</v>
      </c>
      <c r="H41" s="43">
        <v>20272.2</v>
      </c>
      <c r="I41" s="43">
        <v>1</v>
      </c>
      <c r="J41" s="44">
        <f t="shared" si="6"/>
        <v>20272.2</v>
      </c>
    </row>
    <row r="42" spans="1:10" ht="15.75" x14ac:dyDescent="0.2">
      <c r="A42" s="9"/>
      <c r="B42" s="9"/>
      <c r="C42" s="16"/>
      <c r="D42" s="9"/>
      <c r="E42" s="47" t="s">
        <v>11</v>
      </c>
      <c r="F42" s="47"/>
      <c r="G42" s="47"/>
      <c r="H42" s="47"/>
      <c r="I42" s="47"/>
      <c r="J42" s="42">
        <f>SUM(J39+J41)</f>
        <v>356761.2</v>
      </c>
    </row>
    <row r="43" spans="1:10" s="35" customFormat="1" ht="82.5" customHeight="1" x14ac:dyDescent="0.2">
      <c r="A43" s="32">
        <v>14</v>
      </c>
      <c r="B43" s="32" t="s">
        <v>17</v>
      </c>
      <c r="C43" s="33" t="s">
        <v>75</v>
      </c>
      <c r="D43" s="34">
        <v>3306518</v>
      </c>
      <c r="E43" s="36" t="s">
        <v>27</v>
      </c>
      <c r="F43" s="34">
        <v>112</v>
      </c>
      <c r="G43" s="37" t="s">
        <v>28</v>
      </c>
      <c r="H43" s="43">
        <v>5453.52</v>
      </c>
      <c r="I43" s="43">
        <v>1</v>
      </c>
      <c r="J43" s="44">
        <f t="shared" ref="J43:J45" si="7">H43*I43</f>
        <v>5453.52</v>
      </c>
    </row>
    <row r="44" spans="1:10" ht="83.25" customHeight="1" x14ac:dyDescent="0.2">
      <c r="A44" s="32">
        <v>15</v>
      </c>
      <c r="B44" s="32" t="s">
        <v>17</v>
      </c>
      <c r="C44" s="33" t="s">
        <v>76</v>
      </c>
      <c r="D44" s="34">
        <v>326445</v>
      </c>
      <c r="E44" s="36" t="s">
        <v>29</v>
      </c>
      <c r="F44" s="45">
        <v>111</v>
      </c>
      <c r="G44" s="37" t="s">
        <v>30</v>
      </c>
      <c r="H44" s="43">
        <v>31413.75</v>
      </c>
      <c r="I44" s="43">
        <v>1</v>
      </c>
      <c r="J44" s="44">
        <f t="shared" ref="J44" si="8">H44*I44</f>
        <v>31413.75</v>
      </c>
    </row>
    <row r="45" spans="1:10" ht="83.25" customHeight="1" x14ac:dyDescent="0.2">
      <c r="A45" s="32">
        <v>16</v>
      </c>
      <c r="B45" s="32" t="s">
        <v>17</v>
      </c>
      <c r="C45" s="33" t="s">
        <v>77</v>
      </c>
      <c r="D45" s="34">
        <v>9929290</v>
      </c>
      <c r="E45" s="36" t="s">
        <v>25</v>
      </c>
      <c r="F45" s="34">
        <v>113</v>
      </c>
      <c r="G45" s="37" t="s">
        <v>24</v>
      </c>
      <c r="H45" s="43">
        <v>1237.5</v>
      </c>
      <c r="I45" s="43">
        <v>1</v>
      </c>
      <c r="J45" s="44">
        <f t="shared" si="7"/>
        <v>1237.5</v>
      </c>
    </row>
    <row r="46" spans="1:10" ht="15.75" x14ac:dyDescent="0.2">
      <c r="A46" s="9"/>
      <c r="B46" s="9"/>
      <c r="C46" s="16"/>
      <c r="D46" s="9"/>
      <c r="E46" s="47" t="s">
        <v>11</v>
      </c>
      <c r="F46" s="47"/>
      <c r="G46" s="47"/>
      <c r="H46" s="47"/>
      <c r="I46" s="47"/>
      <c r="J46" s="42">
        <f>J43+J44+J45</f>
        <v>38104.770000000004</v>
      </c>
    </row>
    <row r="47" spans="1:10" ht="15.75" x14ac:dyDescent="0.2">
      <c r="A47" s="9"/>
      <c r="B47" s="9"/>
      <c r="C47" s="16"/>
      <c r="D47" s="46" t="s">
        <v>16</v>
      </c>
      <c r="E47" s="46"/>
      <c r="F47" s="46"/>
      <c r="G47" s="46"/>
      <c r="H47" s="46"/>
      <c r="I47" s="46"/>
      <c r="J47" s="42">
        <f>SUM(J42+J38+J46+J30)</f>
        <v>793654.68000000017</v>
      </c>
    </row>
  </sheetData>
  <autoFilter ref="A10:J10">
    <filterColumn colId="5" showButton="0"/>
  </autoFilter>
  <mergeCells count="13">
    <mergeCell ref="D47:I47"/>
    <mergeCell ref="E46:I46"/>
    <mergeCell ref="A3:J3"/>
    <mergeCell ref="A30:B30"/>
    <mergeCell ref="F10:G10"/>
    <mergeCell ref="A4:J4"/>
    <mergeCell ref="A5:J5"/>
    <mergeCell ref="A6:J6"/>
    <mergeCell ref="A7:J7"/>
    <mergeCell ref="A8:J8"/>
    <mergeCell ref="E30:I30"/>
    <mergeCell ref="E38:I38"/>
    <mergeCell ref="E42:I42"/>
  </mergeCells>
  <pageMargins left="0.7" right="0.7" top="0.75" bottom="0.75" header="0.3" footer="0.3"/>
  <pageSetup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2024-01-05T18:03:57Z</cp:lastPrinted>
  <dcterms:created xsi:type="dcterms:W3CDTF">2018-07-04T14:55:56Z</dcterms:created>
  <dcterms:modified xsi:type="dcterms:W3CDTF">2024-01-05T18:04:39Z</dcterms:modified>
</cp:coreProperties>
</file>